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80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2" l="1"/>
  <c r="L10" i="2"/>
  <c r="L12" i="2"/>
  <c r="M7" i="2"/>
  <c r="C10" i="2"/>
  <c r="N13" i="2" l="1"/>
  <c r="N12" i="2"/>
  <c r="N11" i="2"/>
  <c r="N10" i="2"/>
  <c r="P10" i="2"/>
  <c r="P6" i="2"/>
  <c r="P13" i="2"/>
  <c r="O13" i="2"/>
  <c r="P12" i="2"/>
  <c r="O12" i="2"/>
  <c r="P11" i="2"/>
  <c r="O11" i="2"/>
  <c r="O10" i="2"/>
  <c r="P9" i="2"/>
  <c r="O9" i="2"/>
  <c r="P8" i="2"/>
  <c r="O8" i="2"/>
  <c r="P7" i="2"/>
  <c r="O7" i="2"/>
  <c r="O6" i="2"/>
  <c r="Q6" i="2" s="1"/>
  <c r="D10" i="2"/>
  <c r="D9" i="2"/>
  <c r="D6" i="2"/>
  <c r="F21" i="2" l="1"/>
  <c r="G21" i="2"/>
  <c r="I21" i="2"/>
  <c r="J21" i="2"/>
  <c r="L21" i="2"/>
  <c r="M21" i="2"/>
  <c r="D18" i="2"/>
  <c r="P18" i="2" s="1"/>
  <c r="C18" i="2"/>
  <c r="O18" i="2" s="1"/>
  <c r="D14" i="2"/>
  <c r="D21" i="2" s="1"/>
  <c r="C14" i="2"/>
  <c r="E14" i="2" s="1"/>
  <c r="O15" i="2"/>
  <c r="P15" i="2"/>
  <c r="O16" i="2"/>
  <c r="P16" i="2"/>
  <c r="O17" i="2"/>
  <c r="P17" i="2"/>
  <c r="O19" i="2"/>
  <c r="P19" i="2"/>
  <c r="Q19" i="2"/>
  <c r="O20" i="2"/>
  <c r="P20" i="2"/>
  <c r="E11" i="2"/>
  <c r="E12" i="2"/>
  <c r="E13" i="2"/>
  <c r="E15" i="2"/>
  <c r="E16" i="2"/>
  <c r="E17" i="2"/>
  <c r="E19" i="2"/>
  <c r="E20" i="2"/>
  <c r="Q9" i="2"/>
  <c r="N7" i="2"/>
  <c r="N8" i="2"/>
  <c r="N9" i="2"/>
  <c r="N14" i="2"/>
  <c r="N18" i="2"/>
  <c r="N19" i="2"/>
  <c r="N20" i="2"/>
  <c r="K7" i="2"/>
  <c r="K8" i="2"/>
  <c r="K9" i="2"/>
  <c r="K10" i="2"/>
  <c r="K11" i="2"/>
  <c r="K12" i="2"/>
  <c r="K13" i="2"/>
  <c r="K14" i="2"/>
  <c r="K18" i="2"/>
  <c r="K19" i="2"/>
  <c r="K20" i="2"/>
  <c r="H11" i="2"/>
  <c r="H12" i="2"/>
  <c r="H13" i="2"/>
  <c r="H14" i="2"/>
  <c r="H18" i="2"/>
  <c r="H19" i="2"/>
  <c r="H20" i="2"/>
  <c r="Q15" i="2" l="1"/>
  <c r="P14" i="2"/>
  <c r="Q7" i="2"/>
  <c r="Q8" i="2"/>
  <c r="Q17" i="2"/>
  <c r="Q12" i="2"/>
  <c r="Q20" i="2"/>
  <c r="Q11" i="2"/>
  <c r="Q16" i="2"/>
  <c r="Q13" i="2"/>
  <c r="C21" i="2"/>
  <c r="E18" i="2"/>
  <c r="Q18" i="2"/>
  <c r="O14" i="2"/>
  <c r="Q10" i="2"/>
  <c r="N6" i="2"/>
  <c r="N21" i="2" s="1"/>
  <c r="K6" i="2"/>
  <c r="K21" i="2" s="1"/>
  <c r="H7" i="2"/>
  <c r="H8" i="2"/>
  <c r="H9" i="2"/>
  <c r="H10" i="2"/>
  <c r="H6" i="2"/>
  <c r="E7" i="2"/>
  <c r="E8" i="2"/>
  <c r="E9" i="2"/>
  <c r="E10" i="2"/>
  <c r="E6" i="2"/>
  <c r="E21" i="2" l="1"/>
  <c r="H21" i="2"/>
  <c r="Q14" i="2"/>
  <c r="O21" i="2"/>
  <c r="Q21" i="2" l="1"/>
  <c r="P21" i="2"/>
</calcChain>
</file>

<file path=xl/sharedStrings.xml><?xml version="1.0" encoding="utf-8"?>
<sst xmlns="http://schemas.openxmlformats.org/spreadsheetml/2006/main" count="40" uniqueCount="25">
  <si>
    <t xml:space="preserve">สรุปค่า FTES </t>
  </si>
  <si>
    <t>คณะ</t>
  </si>
  <si>
    <t>คณะวิศวกรรมศาสตร์</t>
  </si>
  <si>
    <t>คณะบริหารธุรกิจ</t>
  </si>
  <si>
    <t>คณะศิลปศาสตร์</t>
  </si>
  <si>
    <t>คณะอุตสาหกรรมเทคโนฯ</t>
  </si>
  <si>
    <t>คณะอุตสาหกรรมการโรงแรม</t>
  </si>
  <si>
    <t>คณะวิทยาศาสตร์และเทคโนโลยี</t>
  </si>
  <si>
    <t>วิทยาลัยเพาะช่าง</t>
  </si>
  <si>
    <t>ลำดับ</t>
  </si>
  <si>
    <t>รวม</t>
  </si>
  <si>
    <t>ศาลายา</t>
  </si>
  <si>
    <t>จักรวรรดิ</t>
  </si>
  <si>
    <t>เพาะช่าง</t>
  </si>
  <si>
    <t>วังไกล</t>
  </si>
  <si>
    <t>คณะสถาปัตย์และการออกแบบ</t>
  </si>
  <si>
    <t>วิทยานวัตกรรมการจัดการ</t>
  </si>
  <si>
    <t>วิทยาลัยพลังงานและสิ่งแวดล้อม</t>
  </si>
  <si>
    <t xml:space="preserve"> -  ปริญญาเอก</t>
  </si>
  <si>
    <t xml:space="preserve"> -  ปริญญาโท</t>
  </si>
  <si>
    <t xml:space="preserve"> -  ปริญญาโท ควบ เอก</t>
  </si>
  <si>
    <t>ค่า FTES ปี 2562</t>
  </si>
  <si>
    <t>ประจำปีการศึกษา 2/2562 และ 1/2563</t>
  </si>
  <si>
    <t>ภาค 2/2562</t>
  </si>
  <si>
    <t>ภาค 1/2563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</si>
</sst>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87" fontId="3" fillId="0" borderId="0" xfId="1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87" fontId="2" fillId="0" borderId="2" xfId="1" applyFont="1" applyBorder="1"/>
    <xf numFmtId="187" fontId="2" fillId="0" borderId="2" xfId="0" applyNumberFormat="1" applyFont="1" applyBorder="1"/>
    <xf numFmtId="0" fontId="3" fillId="0" borderId="5" xfId="0" applyFont="1" applyBorder="1" applyAlignment="1">
      <alignment horizontal="center"/>
    </xf>
    <xf numFmtId="187" fontId="2" fillId="0" borderId="5" xfId="1" applyFont="1" applyBorder="1"/>
    <xf numFmtId="187" fontId="3" fillId="2" borderId="6" xfId="1" applyFont="1" applyFill="1" applyBorder="1" applyAlignment="1">
      <alignment horizontal="center"/>
    </xf>
    <xf numFmtId="0" fontId="2" fillId="0" borderId="9" xfId="0" applyFont="1" applyBorder="1"/>
    <xf numFmtId="187" fontId="2" fillId="0" borderId="3" xfId="1" applyFont="1" applyBorder="1"/>
    <xf numFmtId="187" fontId="2" fillId="0" borderId="10" xfId="1" applyFont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187" fontId="2" fillId="3" borderId="2" xfId="1" applyFont="1" applyFill="1" applyBorder="1"/>
    <xf numFmtId="187" fontId="2" fillId="3" borderId="5" xfId="1" applyFont="1" applyFill="1" applyBorder="1"/>
    <xf numFmtId="187" fontId="2" fillId="3" borderId="2" xfId="0" applyNumberFormat="1" applyFont="1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87" fontId="2" fillId="0" borderId="0" xfId="0" applyNumberFormat="1" applyFont="1"/>
    <xf numFmtId="187" fontId="2" fillId="0" borderId="0" xfId="1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87" fontId="3" fillId="2" borderId="1" xfId="1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zoomScale="80" zoomScaleNormal="80" workbookViewId="0">
      <pane xSplit="2" ySplit="5" topLeftCell="H6" activePane="bottomRight" state="frozen"/>
      <selection pane="topRight" activeCell="C1" sqref="C1"/>
      <selection pane="bottomLeft" activeCell="A6" sqref="A6"/>
      <selection pane="bottomRight" activeCell="P27" sqref="P27"/>
    </sheetView>
  </sheetViews>
  <sheetFormatPr defaultRowHeight="24" x14ac:dyDescent="0.55000000000000004"/>
  <cols>
    <col min="1" max="1" width="5.5" style="3" bestFit="1" customWidth="1"/>
    <col min="2" max="2" width="23.375" style="1" bestFit="1" customWidth="1"/>
    <col min="3" max="4" width="10.25" style="1" bestFit="1" customWidth="1"/>
    <col min="5" max="5" width="9.125" style="1" bestFit="1" customWidth="1"/>
    <col min="6" max="7" width="10.25" style="1" bestFit="1" customWidth="1"/>
    <col min="8" max="8" width="9.75" style="1" customWidth="1"/>
    <col min="9" max="10" width="10.25" style="1" bestFit="1" customWidth="1"/>
    <col min="11" max="11" width="9.125" style="1" bestFit="1" customWidth="1"/>
    <col min="12" max="13" width="10.25" style="1" bestFit="1" customWidth="1"/>
    <col min="14" max="14" width="9.875" style="1" customWidth="1"/>
    <col min="15" max="16" width="10.25" style="1" bestFit="1" customWidth="1"/>
    <col min="17" max="17" width="10.125" style="1" bestFit="1" customWidth="1"/>
    <col min="18" max="16384" width="9" style="1"/>
  </cols>
  <sheetData>
    <row r="1" spans="1:17" s="2" customFormat="1" x14ac:dyDescent="0.5500000000000000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s="2" customFormat="1" x14ac:dyDescent="0.55000000000000004">
      <c r="A2" s="3"/>
      <c r="B2" s="27" t="s">
        <v>22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4" spans="1:17" s="3" customFormat="1" x14ac:dyDescent="0.55000000000000004">
      <c r="A4" s="29" t="s">
        <v>9</v>
      </c>
      <c r="B4" s="29" t="s">
        <v>1</v>
      </c>
      <c r="C4" s="31" t="s">
        <v>11</v>
      </c>
      <c r="D4" s="32"/>
      <c r="E4" s="33"/>
      <c r="F4" s="31" t="s">
        <v>12</v>
      </c>
      <c r="G4" s="32"/>
      <c r="H4" s="33"/>
      <c r="I4" s="31" t="s">
        <v>13</v>
      </c>
      <c r="J4" s="32"/>
      <c r="K4" s="33"/>
      <c r="L4" s="31" t="s">
        <v>14</v>
      </c>
      <c r="M4" s="32"/>
      <c r="N4" s="33"/>
      <c r="O4" s="26" t="s">
        <v>10</v>
      </c>
      <c r="P4" s="26"/>
      <c r="Q4" s="26"/>
    </row>
    <row r="5" spans="1:17" s="3" customFormat="1" x14ac:dyDescent="0.55000000000000004">
      <c r="A5" s="30"/>
      <c r="B5" s="30"/>
      <c r="C5" s="22" t="s">
        <v>23</v>
      </c>
      <c r="D5" s="5" t="s">
        <v>24</v>
      </c>
      <c r="E5" s="6" t="s">
        <v>10</v>
      </c>
      <c r="F5" s="23" t="s">
        <v>23</v>
      </c>
      <c r="G5" s="23" t="s">
        <v>24</v>
      </c>
      <c r="H5" s="6" t="s">
        <v>10</v>
      </c>
      <c r="I5" s="23" t="s">
        <v>23</v>
      </c>
      <c r="J5" s="23" t="s">
        <v>24</v>
      </c>
      <c r="K5" s="6" t="s">
        <v>10</v>
      </c>
      <c r="L5" s="23" t="s">
        <v>23</v>
      </c>
      <c r="M5" s="23" t="s">
        <v>24</v>
      </c>
      <c r="N5" s="11" t="s">
        <v>10</v>
      </c>
      <c r="O5" s="23" t="s">
        <v>23</v>
      </c>
      <c r="P5" s="23" t="s">
        <v>24</v>
      </c>
      <c r="Q5" s="5" t="s">
        <v>10</v>
      </c>
    </row>
    <row r="6" spans="1:17" x14ac:dyDescent="0.55000000000000004">
      <c r="A6" s="7">
        <v>1</v>
      </c>
      <c r="B6" s="8" t="s">
        <v>3</v>
      </c>
      <c r="C6" s="9">
        <v>1295.4100000000001</v>
      </c>
      <c r="D6" s="9">
        <f>314.56+224.84+304.54+396.01+50</f>
        <v>1289.95</v>
      </c>
      <c r="E6" s="9">
        <f>SUM(C6:D6)</f>
        <v>2585.36</v>
      </c>
      <c r="F6" s="9">
        <v>811.21</v>
      </c>
      <c r="G6" s="9">
        <v>755.17</v>
      </c>
      <c r="H6" s="9">
        <f>SUM(F6:G6)</f>
        <v>1566.38</v>
      </c>
      <c r="I6" s="9">
        <v>859.22</v>
      </c>
      <c r="J6" s="9"/>
      <c r="K6" s="9">
        <f>SUM(I6:J6)</f>
        <v>859.22</v>
      </c>
      <c r="L6" s="9">
        <f>872+15.11</f>
        <v>887.11</v>
      </c>
      <c r="M6" s="12">
        <v>931.62</v>
      </c>
      <c r="N6" s="12">
        <f>SUM(L6:M6)</f>
        <v>1818.73</v>
      </c>
      <c r="O6" s="10">
        <f>+C6+F6+I6+L6</f>
        <v>3852.9500000000003</v>
      </c>
      <c r="P6" s="10">
        <f>+D6+G6+J6+M6</f>
        <v>2976.74</v>
      </c>
      <c r="Q6" s="10">
        <f>SUM(O6:P6)</f>
        <v>6829.6900000000005</v>
      </c>
    </row>
    <row r="7" spans="1:17" x14ac:dyDescent="0.55000000000000004">
      <c r="A7" s="7">
        <v>2</v>
      </c>
      <c r="B7" s="8" t="s">
        <v>2</v>
      </c>
      <c r="C7" s="9">
        <v>692.01</v>
      </c>
      <c r="D7" s="9">
        <v>1354.21</v>
      </c>
      <c r="E7" s="9">
        <f t="shared" ref="E7:E20" si="0">SUM(C7:D7)</f>
        <v>2046.22</v>
      </c>
      <c r="F7" s="9"/>
      <c r="G7" s="9"/>
      <c r="H7" s="9">
        <f t="shared" ref="H7:H20" si="1">SUM(F7:G7)</f>
        <v>0</v>
      </c>
      <c r="I7" s="9"/>
      <c r="J7" s="9"/>
      <c r="K7" s="9">
        <f t="shared" ref="K7:K20" si="2">SUM(I7:J7)</f>
        <v>0</v>
      </c>
      <c r="L7" s="9"/>
      <c r="M7" s="12">
        <f>253.55+91</f>
        <v>344.55</v>
      </c>
      <c r="N7" s="12">
        <f t="shared" ref="N7:N20" si="3">SUM(L7:M7)</f>
        <v>344.55</v>
      </c>
      <c r="O7" s="10">
        <f t="shared" ref="O7:O13" si="4">+C7+F7+I7+L7</f>
        <v>692.01</v>
      </c>
      <c r="P7" s="10">
        <f t="shared" ref="P7:P13" si="5">+D7+G7+J7+M7</f>
        <v>1698.76</v>
      </c>
      <c r="Q7" s="10">
        <f t="shared" ref="Q7:Q12" si="6">SUM(O7:P7)</f>
        <v>2390.77</v>
      </c>
    </row>
    <row r="8" spans="1:17" x14ac:dyDescent="0.55000000000000004">
      <c r="A8" s="7">
        <v>3</v>
      </c>
      <c r="B8" s="8" t="s">
        <v>15</v>
      </c>
      <c r="C8" s="9">
        <v>713.71</v>
      </c>
      <c r="D8" s="9">
        <v>650.71</v>
      </c>
      <c r="E8" s="9">
        <f t="shared" si="0"/>
        <v>1364.42</v>
      </c>
      <c r="F8" s="9"/>
      <c r="G8" s="9"/>
      <c r="H8" s="9">
        <f t="shared" si="1"/>
        <v>0</v>
      </c>
      <c r="I8" s="9"/>
      <c r="J8" s="9"/>
      <c r="K8" s="9">
        <f t="shared" si="2"/>
        <v>0</v>
      </c>
      <c r="L8" s="9"/>
      <c r="M8" s="12"/>
      <c r="N8" s="12">
        <f t="shared" si="3"/>
        <v>0</v>
      </c>
      <c r="O8" s="10">
        <f t="shared" si="4"/>
        <v>713.71</v>
      </c>
      <c r="P8" s="10">
        <f t="shared" si="5"/>
        <v>650.71</v>
      </c>
      <c r="Q8" s="10">
        <f t="shared" si="6"/>
        <v>1364.42</v>
      </c>
    </row>
    <row r="9" spans="1:17" x14ac:dyDescent="0.55000000000000004">
      <c r="A9" s="7">
        <v>4</v>
      </c>
      <c r="B9" s="8" t="s">
        <v>7</v>
      </c>
      <c r="C9" s="9">
        <v>55.28</v>
      </c>
      <c r="D9" s="9">
        <f>79.94+8.89+1</f>
        <v>89.83</v>
      </c>
      <c r="E9" s="9">
        <f t="shared" si="0"/>
        <v>145.11000000000001</v>
      </c>
      <c r="F9" s="9"/>
      <c r="G9" s="9"/>
      <c r="H9" s="9">
        <f t="shared" si="1"/>
        <v>0</v>
      </c>
      <c r="I9" s="9"/>
      <c r="J9" s="9"/>
      <c r="K9" s="9">
        <f t="shared" si="2"/>
        <v>0</v>
      </c>
      <c r="L9" s="9"/>
      <c r="M9" s="12"/>
      <c r="N9" s="12">
        <f t="shared" si="3"/>
        <v>0</v>
      </c>
      <c r="O9" s="10">
        <f t="shared" si="4"/>
        <v>55.28</v>
      </c>
      <c r="P9" s="10">
        <f t="shared" si="5"/>
        <v>89.83</v>
      </c>
      <c r="Q9" s="10">
        <f t="shared" si="6"/>
        <v>145.11000000000001</v>
      </c>
    </row>
    <row r="10" spans="1:17" x14ac:dyDescent="0.55000000000000004">
      <c r="A10" s="7">
        <v>5</v>
      </c>
      <c r="B10" s="8" t="s">
        <v>4</v>
      </c>
      <c r="C10" s="9">
        <f>337.91+249.3+228.49+30.4</f>
        <v>846.1</v>
      </c>
      <c r="D10" s="9">
        <f>80.83+84.51+79.83+107.49+33.28+86.68+55.5+49.98+351.55+236.68</f>
        <v>1166.3300000000002</v>
      </c>
      <c r="E10" s="9">
        <f t="shared" si="0"/>
        <v>2012.4300000000003</v>
      </c>
      <c r="F10" s="9">
        <v>585.33000000000004</v>
      </c>
      <c r="G10" s="9">
        <v>688.72</v>
      </c>
      <c r="H10" s="9">
        <f t="shared" si="1"/>
        <v>1274.0500000000002</v>
      </c>
      <c r="I10" s="9">
        <v>257.42</v>
      </c>
      <c r="J10" s="9">
        <v>340.53</v>
      </c>
      <c r="K10" s="9">
        <f t="shared" si="2"/>
        <v>597.95000000000005</v>
      </c>
      <c r="L10" s="9">
        <f>174.33+67.39+160.56+35.78</f>
        <v>438.06000000000006</v>
      </c>
      <c r="M10" s="12">
        <v>798.89</v>
      </c>
      <c r="N10" s="12">
        <f t="shared" si="3"/>
        <v>1236.95</v>
      </c>
      <c r="O10" s="10">
        <f t="shared" si="4"/>
        <v>2126.9100000000003</v>
      </c>
      <c r="P10" s="10">
        <f>+D10+G10+J10+M10</f>
        <v>2994.47</v>
      </c>
      <c r="Q10" s="10">
        <f t="shared" si="6"/>
        <v>5121.38</v>
      </c>
    </row>
    <row r="11" spans="1:17" x14ac:dyDescent="0.55000000000000004">
      <c r="A11" s="7">
        <v>6</v>
      </c>
      <c r="B11" s="8" t="s">
        <v>8</v>
      </c>
      <c r="C11" s="9"/>
      <c r="D11" s="9"/>
      <c r="E11" s="9">
        <f t="shared" si="0"/>
        <v>0</v>
      </c>
      <c r="F11" s="9"/>
      <c r="G11" s="9"/>
      <c r="H11" s="9">
        <f t="shared" si="1"/>
        <v>0</v>
      </c>
      <c r="I11" s="9"/>
      <c r="J11" s="9">
        <v>942.77</v>
      </c>
      <c r="K11" s="9">
        <f t="shared" si="2"/>
        <v>942.77</v>
      </c>
      <c r="L11" s="9"/>
      <c r="M11" s="12"/>
      <c r="N11" s="12">
        <f t="shared" si="3"/>
        <v>0</v>
      </c>
      <c r="O11" s="10">
        <f t="shared" si="4"/>
        <v>0</v>
      </c>
      <c r="P11" s="10">
        <f t="shared" si="5"/>
        <v>942.77</v>
      </c>
      <c r="Q11" s="10">
        <f t="shared" si="6"/>
        <v>942.77</v>
      </c>
    </row>
    <row r="12" spans="1:17" x14ac:dyDescent="0.55000000000000004">
      <c r="A12" s="7">
        <v>7</v>
      </c>
      <c r="B12" s="8" t="s">
        <v>5</v>
      </c>
      <c r="C12" s="9"/>
      <c r="D12" s="9"/>
      <c r="E12" s="9">
        <f t="shared" si="0"/>
        <v>0</v>
      </c>
      <c r="F12" s="9"/>
      <c r="G12" s="9"/>
      <c r="H12" s="9">
        <f t="shared" si="1"/>
        <v>0</v>
      </c>
      <c r="I12" s="9"/>
      <c r="J12" s="9"/>
      <c r="K12" s="9">
        <f t="shared" si="2"/>
        <v>0</v>
      </c>
      <c r="L12" s="9">
        <f>52+459.67</f>
        <v>511.67</v>
      </c>
      <c r="M12" s="12">
        <v>577.55999999999995</v>
      </c>
      <c r="N12" s="12">
        <f t="shared" si="3"/>
        <v>1089.23</v>
      </c>
      <c r="O12" s="10">
        <f t="shared" si="4"/>
        <v>511.67</v>
      </c>
      <c r="P12" s="10">
        <f t="shared" si="5"/>
        <v>577.55999999999995</v>
      </c>
      <c r="Q12" s="10">
        <f t="shared" si="6"/>
        <v>1089.23</v>
      </c>
    </row>
    <row r="13" spans="1:17" x14ac:dyDescent="0.55000000000000004">
      <c r="A13" s="7">
        <v>8</v>
      </c>
      <c r="B13" s="8" t="s">
        <v>6</v>
      </c>
      <c r="C13" s="9"/>
      <c r="D13" s="9"/>
      <c r="E13" s="9">
        <f t="shared" si="0"/>
        <v>0</v>
      </c>
      <c r="F13" s="9"/>
      <c r="G13" s="9"/>
      <c r="H13" s="9">
        <f t="shared" si="1"/>
        <v>0</v>
      </c>
      <c r="I13" s="9"/>
      <c r="J13" s="9"/>
      <c r="K13" s="9">
        <f t="shared" si="2"/>
        <v>0</v>
      </c>
      <c r="L13" s="9">
        <v>264.39</v>
      </c>
      <c r="M13" s="12">
        <v>234.44</v>
      </c>
      <c r="N13" s="12">
        <f t="shared" si="3"/>
        <v>498.83</v>
      </c>
      <c r="O13" s="10">
        <f t="shared" si="4"/>
        <v>264.39</v>
      </c>
      <c r="P13" s="10">
        <f t="shared" si="5"/>
        <v>234.44</v>
      </c>
      <c r="Q13" s="10">
        <f t="shared" ref="Q13:Q20" si="7">SUM(O13:P13)</f>
        <v>498.83</v>
      </c>
    </row>
    <row r="14" spans="1:17" hidden="1" x14ac:dyDescent="0.55000000000000004">
      <c r="A14" s="17">
        <v>9</v>
      </c>
      <c r="B14" s="18" t="s">
        <v>16</v>
      </c>
      <c r="C14" s="19">
        <f>SUM(C15:C17)</f>
        <v>0</v>
      </c>
      <c r="D14" s="19">
        <f>SUM(D15:D17)</f>
        <v>0</v>
      </c>
      <c r="E14" s="19">
        <f t="shared" si="0"/>
        <v>0</v>
      </c>
      <c r="F14" s="19"/>
      <c r="G14" s="19"/>
      <c r="H14" s="19">
        <f t="shared" si="1"/>
        <v>0</v>
      </c>
      <c r="I14" s="19"/>
      <c r="J14" s="19"/>
      <c r="K14" s="19">
        <f t="shared" si="2"/>
        <v>0</v>
      </c>
      <c r="L14" s="19"/>
      <c r="M14" s="20"/>
      <c r="N14" s="20">
        <f t="shared" si="3"/>
        <v>0</v>
      </c>
      <c r="O14" s="21">
        <f t="shared" ref="O14:O20" si="8">+C14+F14+I14+L14</f>
        <v>0</v>
      </c>
      <c r="P14" s="21">
        <f t="shared" ref="P14:P20" si="9">+D14+G14+J14+M14</f>
        <v>0</v>
      </c>
      <c r="Q14" s="21">
        <f t="shared" si="7"/>
        <v>0</v>
      </c>
    </row>
    <row r="15" spans="1:17" hidden="1" x14ac:dyDescent="0.55000000000000004">
      <c r="A15" s="7"/>
      <c r="B15" s="8" t="s">
        <v>19</v>
      </c>
      <c r="C15" s="9"/>
      <c r="D15" s="9"/>
      <c r="E15" s="9">
        <f t="shared" si="0"/>
        <v>0</v>
      </c>
      <c r="F15" s="9"/>
      <c r="G15" s="9"/>
      <c r="H15" s="9"/>
      <c r="I15" s="9"/>
      <c r="J15" s="9"/>
      <c r="K15" s="9"/>
      <c r="L15" s="9"/>
      <c r="M15" s="12"/>
      <c r="N15" s="12"/>
      <c r="O15" s="10">
        <f t="shared" si="8"/>
        <v>0</v>
      </c>
      <c r="P15" s="10">
        <f t="shared" si="9"/>
        <v>0</v>
      </c>
      <c r="Q15" s="10">
        <f t="shared" si="7"/>
        <v>0</v>
      </c>
    </row>
    <row r="16" spans="1:17" hidden="1" x14ac:dyDescent="0.55000000000000004">
      <c r="A16" s="7"/>
      <c r="B16" s="8" t="s">
        <v>20</v>
      </c>
      <c r="C16" s="9"/>
      <c r="D16" s="9"/>
      <c r="E16" s="9">
        <f t="shared" si="0"/>
        <v>0</v>
      </c>
      <c r="F16" s="9"/>
      <c r="G16" s="9"/>
      <c r="H16" s="9"/>
      <c r="I16" s="9"/>
      <c r="J16" s="9"/>
      <c r="K16" s="9"/>
      <c r="L16" s="9"/>
      <c r="M16" s="12"/>
      <c r="N16" s="12"/>
      <c r="O16" s="10">
        <f t="shared" si="8"/>
        <v>0</v>
      </c>
      <c r="P16" s="10">
        <f t="shared" si="9"/>
        <v>0</v>
      </c>
      <c r="Q16" s="10">
        <f t="shared" si="7"/>
        <v>0</v>
      </c>
    </row>
    <row r="17" spans="1:17" hidden="1" x14ac:dyDescent="0.55000000000000004">
      <c r="A17" s="7"/>
      <c r="B17" s="8" t="s">
        <v>18</v>
      </c>
      <c r="C17" s="9"/>
      <c r="D17" s="9"/>
      <c r="E17" s="9">
        <f t="shared" si="0"/>
        <v>0</v>
      </c>
      <c r="F17" s="9"/>
      <c r="G17" s="9"/>
      <c r="H17" s="9"/>
      <c r="I17" s="9"/>
      <c r="J17" s="9"/>
      <c r="K17" s="9"/>
      <c r="L17" s="9"/>
      <c r="M17" s="12"/>
      <c r="N17" s="12"/>
      <c r="O17" s="10">
        <f t="shared" si="8"/>
        <v>0</v>
      </c>
      <c r="P17" s="10">
        <f t="shared" si="9"/>
        <v>0</v>
      </c>
      <c r="Q17" s="10">
        <f t="shared" si="7"/>
        <v>0</v>
      </c>
    </row>
    <row r="18" spans="1:17" hidden="1" x14ac:dyDescent="0.55000000000000004">
      <c r="A18" s="17">
        <v>10</v>
      </c>
      <c r="B18" s="18" t="s">
        <v>17</v>
      </c>
      <c r="C18" s="19">
        <f>SUM(C19:C20)</f>
        <v>0</v>
      </c>
      <c r="D18" s="19">
        <f>SUM(D19:D20)</f>
        <v>0</v>
      </c>
      <c r="E18" s="19">
        <f t="shared" si="0"/>
        <v>0</v>
      </c>
      <c r="F18" s="19"/>
      <c r="G18" s="19"/>
      <c r="H18" s="19">
        <f t="shared" si="1"/>
        <v>0</v>
      </c>
      <c r="I18" s="19"/>
      <c r="J18" s="19"/>
      <c r="K18" s="19">
        <f t="shared" si="2"/>
        <v>0</v>
      </c>
      <c r="L18" s="19"/>
      <c r="M18" s="20"/>
      <c r="N18" s="20">
        <f t="shared" si="3"/>
        <v>0</v>
      </c>
      <c r="O18" s="21">
        <f t="shared" si="8"/>
        <v>0</v>
      </c>
      <c r="P18" s="21">
        <f t="shared" si="9"/>
        <v>0</v>
      </c>
      <c r="Q18" s="21">
        <f t="shared" si="7"/>
        <v>0</v>
      </c>
    </row>
    <row r="19" spans="1:17" hidden="1" x14ac:dyDescent="0.55000000000000004">
      <c r="A19" s="7"/>
      <c r="B19" s="14" t="s">
        <v>19</v>
      </c>
      <c r="C19" s="15"/>
      <c r="D19" s="15"/>
      <c r="E19" s="9">
        <f t="shared" si="0"/>
        <v>0</v>
      </c>
      <c r="F19" s="15"/>
      <c r="G19" s="15"/>
      <c r="H19" s="9">
        <f t="shared" si="1"/>
        <v>0</v>
      </c>
      <c r="I19" s="15"/>
      <c r="J19" s="15"/>
      <c r="K19" s="9">
        <f t="shared" si="2"/>
        <v>0</v>
      </c>
      <c r="L19" s="15"/>
      <c r="M19" s="16"/>
      <c r="N19" s="12">
        <f t="shared" si="3"/>
        <v>0</v>
      </c>
      <c r="O19" s="10">
        <f t="shared" si="8"/>
        <v>0</v>
      </c>
      <c r="P19" s="10">
        <f t="shared" si="9"/>
        <v>0</v>
      </c>
      <c r="Q19" s="10">
        <f t="shared" si="7"/>
        <v>0</v>
      </c>
    </row>
    <row r="20" spans="1:17" hidden="1" x14ac:dyDescent="0.55000000000000004">
      <c r="A20" s="7"/>
      <c r="B20" s="14" t="s">
        <v>18</v>
      </c>
      <c r="C20" s="15"/>
      <c r="D20" s="15"/>
      <c r="E20" s="9">
        <f t="shared" si="0"/>
        <v>0</v>
      </c>
      <c r="F20" s="15"/>
      <c r="G20" s="15"/>
      <c r="H20" s="9">
        <f t="shared" si="1"/>
        <v>0</v>
      </c>
      <c r="I20" s="15"/>
      <c r="J20" s="15"/>
      <c r="K20" s="9">
        <f t="shared" si="2"/>
        <v>0</v>
      </c>
      <c r="L20" s="15"/>
      <c r="M20" s="16"/>
      <c r="N20" s="12">
        <f t="shared" si="3"/>
        <v>0</v>
      </c>
      <c r="O20" s="10">
        <f t="shared" si="8"/>
        <v>0</v>
      </c>
      <c r="P20" s="10">
        <f t="shared" si="9"/>
        <v>0</v>
      </c>
      <c r="Q20" s="10">
        <f t="shared" si="7"/>
        <v>0</v>
      </c>
    </row>
    <row r="21" spans="1:17" s="4" customFormat="1" ht="24.75" thickBot="1" x14ac:dyDescent="0.6">
      <c r="A21" s="28" t="s">
        <v>21</v>
      </c>
      <c r="B21" s="28"/>
      <c r="C21" s="13">
        <f>SUM(C6:C13)+C14+C18</f>
        <v>3602.51</v>
      </c>
      <c r="D21" s="13">
        <f t="shared" ref="D21:Q21" si="10">SUM(D6:D13)+D14+D18</f>
        <v>4551.03</v>
      </c>
      <c r="E21" s="13">
        <f t="shared" si="10"/>
        <v>8153.54</v>
      </c>
      <c r="F21" s="13">
        <f t="shared" si="10"/>
        <v>1396.54</v>
      </c>
      <c r="G21" s="13">
        <f t="shared" si="10"/>
        <v>1443.8899999999999</v>
      </c>
      <c r="H21" s="13">
        <f t="shared" si="10"/>
        <v>2840.4300000000003</v>
      </c>
      <c r="I21" s="13">
        <f t="shared" si="10"/>
        <v>1116.6400000000001</v>
      </c>
      <c r="J21" s="13">
        <f t="shared" si="10"/>
        <v>1283.3</v>
      </c>
      <c r="K21" s="13">
        <f t="shared" si="10"/>
        <v>2399.94</v>
      </c>
      <c r="L21" s="13">
        <f t="shared" si="10"/>
        <v>2101.23</v>
      </c>
      <c r="M21" s="13">
        <f t="shared" si="10"/>
        <v>2887.06</v>
      </c>
      <c r="N21" s="13">
        <f t="shared" si="10"/>
        <v>4988.2900000000009</v>
      </c>
      <c r="O21" s="13">
        <f t="shared" si="10"/>
        <v>8216.92</v>
      </c>
      <c r="P21" s="13">
        <f t="shared" si="10"/>
        <v>10165.280000000001</v>
      </c>
      <c r="Q21" s="13">
        <f t="shared" si="10"/>
        <v>18382.200000000004</v>
      </c>
    </row>
    <row r="22" spans="1:17" ht="24.75" thickTop="1" x14ac:dyDescent="0.55000000000000004">
      <c r="P22" s="25"/>
    </row>
    <row r="23" spans="1:17" x14ac:dyDescent="0.55000000000000004">
      <c r="P23" s="25"/>
      <c r="Q23" s="24"/>
    </row>
  </sheetData>
  <mergeCells count="10">
    <mergeCell ref="O4:Q4"/>
    <mergeCell ref="A1:Q1"/>
    <mergeCell ref="B2:Q2"/>
    <mergeCell ref="A21:B21"/>
    <mergeCell ref="A4:A5"/>
    <mergeCell ref="B4:B5"/>
    <mergeCell ref="C4:E4"/>
    <mergeCell ref="F4:H4"/>
    <mergeCell ref="I4:K4"/>
    <mergeCell ref="L4:N4"/>
  </mergeCells>
  <pageMargins left="0.17" right="0.1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kanjana</dc:creator>
  <cp:lastModifiedBy>Na</cp:lastModifiedBy>
  <cp:lastPrinted>2021-08-07T08:07:45Z</cp:lastPrinted>
  <dcterms:created xsi:type="dcterms:W3CDTF">2019-04-04T08:53:13Z</dcterms:created>
  <dcterms:modified xsi:type="dcterms:W3CDTF">2021-08-16T02:53:59Z</dcterms:modified>
</cp:coreProperties>
</file>